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P12" i="1" l="1"/>
  <c r="P11" i="1"/>
  <c r="P10" i="1" l="1"/>
  <c r="O11" i="1"/>
  <c r="O12" i="1"/>
  <c r="I3" i="1" l="1"/>
  <c r="I4" i="1"/>
  <c r="I6" i="1"/>
  <c r="I7" i="1"/>
  <c r="I8" i="1"/>
  <c r="I9" i="1"/>
  <c r="I10" i="1"/>
  <c r="I11" i="1"/>
  <c r="I13" i="1"/>
  <c r="I14" i="1"/>
  <c r="I15" i="1"/>
  <c r="I16" i="1"/>
  <c r="F4" i="1"/>
  <c r="H4" i="1" s="1"/>
  <c r="J4" i="1"/>
  <c r="F5" i="1"/>
  <c r="I5" i="1" s="1"/>
  <c r="G5" i="1"/>
  <c r="H5" i="1"/>
  <c r="J5" i="1"/>
  <c r="F6" i="1"/>
  <c r="J6" i="1" s="1"/>
  <c r="G6" i="1"/>
  <c r="H6" i="1"/>
  <c r="F7" i="1"/>
  <c r="H7" i="1" s="1"/>
  <c r="J7" i="1"/>
  <c r="F8" i="1"/>
  <c r="G8" i="1" s="1"/>
  <c r="J8" i="1"/>
  <c r="F9" i="1"/>
  <c r="G9" i="1" s="1"/>
  <c r="J9" i="1"/>
  <c r="F10" i="1"/>
  <c r="H10" i="1" s="1"/>
  <c r="J10" i="1"/>
  <c r="F11" i="1"/>
  <c r="H11" i="1" s="1"/>
  <c r="J11" i="1"/>
  <c r="F12" i="1"/>
  <c r="I12" i="1" s="1"/>
  <c r="G12" i="1"/>
  <c r="H12" i="1"/>
  <c r="J12" i="1"/>
  <c r="F13" i="1"/>
  <c r="J13" i="1" s="1"/>
  <c r="G13" i="1"/>
  <c r="H13" i="1"/>
  <c r="F14" i="1"/>
  <c r="G14" i="1" s="1"/>
  <c r="J14" i="1"/>
  <c r="F15" i="1"/>
  <c r="G15" i="1" s="1"/>
  <c r="J15" i="1"/>
  <c r="F16" i="1"/>
  <c r="G16" i="1" s="1"/>
  <c r="J16" i="1"/>
  <c r="F17" i="1"/>
  <c r="G17" i="1" s="1"/>
  <c r="I17" i="1"/>
  <c r="J17" i="1"/>
  <c r="F18" i="1"/>
  <c r="H18" i="1" s="1"/>
  <c r="I18" i="1"/>
  <c r="J18" i="1"/>
  <c r="F19" i="1"/>
  <c r="I19" i="1" s="1"/>
  <c r="G19" i="1"/>
  <c r="H19" i="1"/>
  <c r="J19" i="1"/>
  <c r="F20" i="1"/>
  <c r="J20" i="1" s="1"/>
  <c r="G20" i="1"/>
  <c r="H20" i="1"/>
  <c r="I20" i="1"/>
  <c r="F21" i="1"/>
  <c r="G21" i="1" s="1"/>
  <c r="I21" i="1"/>
  <c r="J21" i="1"/>
  <c r="F22" i="1"/>
  <c r="H22" i="1" s="1"/>
  <c r="I22" i="1"/>
  <c r="J22" i="1"/>
  <c r="F23" i="1"/>
  <c r="H23" i="1" s="1"/>
  <c r="I23" i="1"/>
  <c r="J23" i="1"/>
  <c r="F24" i="1"/>
  <c r="G24" i="1" s="1"/>
  <c r="I24" i="1"/>
  <c r="J24" i="1"/>
  <c r="F25" i="1"/>
  <c r="G25" i="1" s="1"/>
  <c r="I25" i="1"/>
  <c r="J25" i="1"/>
  <c r="F26" i="1"/>
  <c r="I26" i="1" s="1"/>
  <c r="G26" i="1"/>
  <c r="H26" i="1"/>
  <c r="J26" i="1"/>
  <c r="F27" i="1"/>
  <c r="J27" i="1" s="1"/>
  <c r="G27" i="1"/>
  <c r="H27" i="1"/>
  <c r="I27" i="1"/>
  <c r="F28" i="1"/>
  <c r="H28" i="1" s="1"/>
  <c r="I28" i="1"/>
  <c r="J28" i="1"/>
  <c r="F29" i="1"/>
  <c r="G29" i="1" s="1"/>
  <c r="I29" i="1"/>
  <c r="J29" i="1"/>
  <c r="F30" i="1"/>
  <c r="G30" i="1" s="1"/>
  <c r="I30" i="1"/>
  <c r="J30" i="1"/>
  <c r="F31" i="1"/>
  <c r="G31" i="1" s="1"/>
  <c r="I31" i="1"/>
  <c r="J31" i="1"/>
  <c r="F32" i="1"/>
  <c r="G32" i="1" s="1"/>
  <c r="I32" i="1"/>
  <c r="J32" i="1"/>
  <c r="J3" i="1"/>
  <c r="F3" i="1"/>
  <c r="H3" i="1" s="1"/>
  <c r="H29" i="1" l="1"/>
  <c r="G23" i="1"/>
  <c r="H21" i="1"/>
  <c r="H31" i="1"/>
  <c r="G22" i="1"/>
  <c r="G18" i="1"/>
  <c r="H15" i="1"/>
  <c r="M12" i="1"/>
  <c r="M11" i="1"/>
  <c r="G10" i="1"/>
  <c r="G4" i="1"/>
  <c r="H14" i="1"/>
  <c r="G7" i="1"/>
  <c r="G11" i="1"/>
  <c r="H30" i="1"/>
  <c r="G28" i="1"/>
  <c r="H17" i="1"/>
  <c r="G3" i="1"/>
  <c r="H32" i="1"/>
  <c r="H24" i="1"/>
  <c r="H16" i="1"/>
  <c r="H8" i="1"/>
  <c r="H25" i="1"/>
  <c r="H9" i="1"/>
  <c r="M9" i="1" l="1"/>
  <c r="M8" i="1"/>
  <c r="M10" i="1" s="1"/>
  <c r="O10" i="1" s="1"/>
</calcChain>
</file>

<file path=xl/sharedStrings.xml><?xml version="1.0" encoding="utf-8"?>
<sst xmlns="http://schemas.openxmlformats.org/spreadsheetml/2006/main" count="34" uniqueCount="28">
  <si>
    <t>Data</t>
  </si>
  <si>
    <t>Entrada</t>
  </si>
  <si>
    <t>Saída Intervalo</t>
  </si>
  <si>
    <t>Retorno Intervalo</t>
  </si>
  <si>
    <t>Saída</t>
  </si>
  <si>
    <t>Total Horas</t>
  </si>
  <si>
    <t>Horário Normal</t>
  </si>
  <si>
    <t>Dias Sem.</t>
  </si>
  <si>
    <t>Sábado</t>
  </si>
  <si>
    <t>Domingo</t>
  </si>
  <si>
    <t>R$/hora</t>
  </si>
  <si>
    <t>Horas Extras</t>
  </si>
  <si>
    <t>Horas Totais</t>
  </si>
  <si>
    <t>Total em R$</t>
  </si>
  <si>
    <t>Horas Negativas</t>
  </si>
  <si>
    <t>Sub-Total</t>
  </si>
  <si>
    <t>Confraternização Universal</t>
  </si>
  <si>
    <t>Carnaval</t>
  </si>
  <si>
    <t>Paixão de Cristo</t>
  </si>
  <si>
    <t>Tiradentes</t>
  </si>
  <si>
    <t>Dia do Trabalho</t>
  </si>
  <si>
    <t>Corpus Christi (facultativo)</t>
  </si>
  <si>
    <t>Independência do Brasil</t>
  </si>
  <si>
    <t>Nossa Srª Aparecida - Padroeira do Brasil</t>
  </si>
  <si>
    <t>Finados</t>
  </si>
  <si>
    <t>Proclamação da República</t>
  </si>
  <si>
    <t>Natal</t>
  </si>
  <si>
    <t>Planilha de cálculo de horas extras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</si>
</sst>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h:mm:ss;@"/>
    <numFmt numFmtId="166" formatCode="[h]:mm:ss;@"/>
    <numFmt numFmtId="167" formatCode="h:mm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sz val="20"/>
      <color theme="1" tint="0.499984740745262"/>
      <name val="Hero"/>
      <family val="3"/>
    </font>
    <font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/>
      <right/>
      <top/>
      <bottom style="hair">
        <color theme="0"/>
      </bottom>
      <diagonal/>
    </border>
    <border>
      <left/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14" fontId="0" fillId="0" borderId="0" xfId="0" applyNumberFormat="1"/>
    <xf numFmtId="0" fontId="0" fillId="0" borderId="2" xfId="0" applyBorder="1"/>
    <xf numFmtId="165" fontId="3" fillId="2" borderId="4" xfId="0" applyNumberFormat="1" applyFont="1" applyFill="1" applyBorder="1" applyProtection="1">
      <protection locked="0"/>
    </xf>
    <xf numFmtId="167" fontId="3" fillId="2" borderId="4" xfId="0" applyNumberFormat="1" applyFont="1" applyFill="1" applyBorder="1"/>
    <xf numFmtId="0" fontId="0" fillId="0" borderId="4" xfId="0" applyBorder="1"/>
    <xf numFmtId="165" fontId="0" fillId="0" borderId="4" xfId="0" applyNumberFormat="1" applyBorder="1"/>
    <xf numFmtId="0" fontId="0" fillId="0" borderId="4" xfId="0" applyBorder="1" applyAlignment="1">
      <alignment horizontal="left"/>
    </xf>
    <xf numFmtId="166" fontId="0" fillId="0" borderId="4" xfId="0" applyNumberFormat="1" applyBorder="1"/>
    <xf numFmtId="167" fontId="3" fillId="3" borderId="4" xfId="0" applyNumberFormat="1" applyFont="1" applyFill="1" applyBorder="1"/>
    <xf numFmtId="165" fontId="3" fillId="2" borderId="4" xfId="0" applyNumberFormat="1" applyFont="1" applyFill="1" applyBorder="1" applyAlignment="1" applyProtection="1">
      <alignment horizontal="center" vertical="center"/>
      <protection locked="0"/>
    </xf>
    <xf numFmtId="9" fontId="3" fillId="2" borderId="4" xfId="1" applyFont="1" applyFill="1" applyBorder="1" applyAlignment="1" applyProtection="1">
      <alignment horizontal="center" vertical="center"/>
      <protection locked="0"/>
    </xf>
    <xf numFmtId="2" fontId="3" fillId="2" borderId="4" xfId="1" applyNumberFormat="1" applyFont="1" applyFill="1" applyBorder="1" applyAlignment="1" applyProtection="1">
      <alignment horizontal="center" vertical="center"/>
      <protection locked="0"/>
    </xf>
    <xf numFmtId="166" fontId="3" fillId="3" borderId="4" xfId="0" applyNumberFormat="1" applyFont="1" applyFill="1" applyBorder="1" applyAlignment="1">
      <alignment vertical="center"/>
    </xf>
    <xf numFmtId="164" fontId="3" fillId="7" borderId="4" xfId="2" applyFont="1" applyFill="1" applyBorder="1" applyAlignment="1">
      <alignment vertical="center"/>
    </xf>
    <xf numFmtId="166" fontId="4" fillId="3" borderId="4" xfId="0" applyNumberFormat="1" applyFont="1" applyFill="1" applyBorder="1" applyAlignment="1">
      <alignment horizontal="right" vertical="center"/>
    </xf>
    <xf numFmtId="166" fontId="4" fillId="7" borderId="4" xfId="0" applyNumberFormat="1" applyFont="1" applyFill="1" applyBorder="1" applyAlignment="1">
      <alignment horizontal="right" vertical="center"/>
    </xf>
    <xf numFmtId="166" fontId="4" fillId="7" borderId="4" xfId="0" applyNumberFormat="1" applyFont="1" applyFill="1" applyBorder="1" applyAlignment="1">
      <alignment vertical="center"/>
    </xf>
    <xf numFmtId="0" fontId="0" fillId="0" borderId="7" xfId="0" applyBorder="1"/>
    <xf numFmtId="0" fontId="0" fillId="6" borderId="0" xfId="0" applyFill="1" applyBorder="1"/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14" fontId="3" fillId="3" borderId="3" xfId="0" applyNumberFormat="1" applyFon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6" borderId="0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4" borderId="0" xfId="0" applyFill="1" applyBorder="1" applyAlignment="1" applyProtection="1">
      <alignment horizontal="center"/>
    </xf>
    <xf numFmtId="0" fontId="5" fillId="5" borderId="0" xfId="0" applyFont="1" applyFill="1" applyBorder="1" applyAlignment="1" applyProtection="1">
      <alignment horizontal="center"/>
    </xf>
    <xf numFmtId="14" fontId="2" fillId="5" borderId="1" xfId="0" applyNumberFormat="1" applyFont="1" applyFill="1" applyBorder="1" applyAlignment="1" applyProtection="1">
      <alignment horizontal="center" vertical="center"/>
    </xf>
    <xf numFmtId="165" fontId="2" fillId="5" borderId="2" xfId="0" applyNumberFormat="1" applyFont="1" applyFill="1" applyBorder="1" applyAlignment="1" applyProtection="1">
      <alignment horizontal="center" vertical="center"/>
    </xf>
    <xf numFmtId="165" fontId="2" fillId="5" borderId="2" xfId="0" applyNumberFormat="1" applyFont="1" applyFill="1" applyBorder="1" applyAlignment="1" applyProtection="1">
      <alignment horizontal="center" vertical="center" wrapText="1"/>
    </xf>
    <xf numFmtId="0" fontId="0" fillId="6" borderId="0" xfId="0" applyFill="1" applyBorder="1" applyProtection="1"/>
    <xf numFmtId="165" fontId="2" fillId="5" borderId="4" xfId="0" applyNumberFormat="1" applyFont="1" applyFill="1" applyBorder="1" applyAlignment="1" applyProtection="1">
      <alignment horizontal="center" vertical="center"/>
    </xf>
    <xf numFmtId="165" fontId="2" fillId="5" borderId="4" xfId="0" applyNumberFormat="1" applyFont="1" applyFill="1" applyBorder="1" applyAlignment="1" applyProtection="1">
      <alignment horizontal="left" vertical="center"/>
    </xf>
    <xf numFmtId="0" fontId="2" fillId="5" borderId="4" xfId="0" applyFont="1" applyFill="1" applyBorder="1" applyAlignment="1" applyProtection="1">
      <alignment horizontal="center" vertical="center"/>
    </xf>
    <xf numFmtId="14" fontId="7" fillId="9" borderId="3" xfId="0" applyNumberFormat="1" applyFont="1" applyFill="1" applyBorder="1" applyProtection="1">
      <protection locked="0"/>
    </xf>
    <xf numFmtId="165" fontId="3" fillId="8" borderId="4" xfId="0" applyNumberFormat="1" applyFont="1" applyFill="1" applyBorder="1" applyProtection="1">
      <protection locked="0"/>
    </xf>
    <xf numFmtId="167" fontId="3" fillId="8" borderId="4" xfId="0" applyNumberFormat="1" applyFont="1" applyFill="1" applyBorder="1"/>
    <xf numFmtId="167" fontId="3" fillId="10" borderId="4" xfId="0" applyNumberFormat="1" applyFont="1" applyFill="1" applyBorder="1"/>
    <xf numFmtId="46" fontId="4" fillId="7" borderId="4" xfId="0" applyNumberFormat="1" applyFont="1" applyFill="1" applyBorder="1" applyAlignment="1">
      <alignment vertical="center"/>
    </xf>
    <xf numFmtId="0" fontId="6" fillId="0" borderId="5" xfId="0" applyFont="1" applyBorder="1" applyAlignment="1" applyProtection="1">
      <alignment horizontal="left" vertical="center" indent="8"/>
    </xf>
    <xf numFmtId="0" fontId="6" fillId="0" borderId="1" xfId="0" applyFont="1" applyBorder="1" applyAlignment="1" applyProtection="1">
      <alignment horizontal="left" vertical="center" indent="8"/>
    </xf>
  </cellXfs>
  <cellStyles count="3">
    <cellStyle name="Normal" xfId="0" builtinId="0"/>
    <cellStyle name="Porcentagem" xfId="1" builtinId="5"/>
    <cellStyle name="Vírgula 2" xfId="2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controllerplus.com.br/cincorh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333375</xdr:colOff>
      <xdr:row>0</xdr:row>
      <xdr:rowOff>182827</xdr:rowOff>
    </xdr:from>
    <xdr:to>
      <xdr:col>15</xdr:col>
      <xdr:colOff>714375</xdr:colOff>
      <xdr:row>0</xdr:row>
      <xdr:rowOff>562694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6425" y="182827"/>
          <a:ext cx="2066925" cy="379867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428626</xdr:colOff>
      <xdr:row>34</xdr:row>
      <xdr:rowOff>66676</xdr:rowOff>
    </xdr:from>
    <xdr:to>
      <xdr:col>9</xdr:col>
      <xdr:colOff>61384</xdr:colOff>
      <xdr:row>34</xdr:row>
      <xdr:rowOff>1332686</xdr:rowOff>
    </xdr:to>
    <xdr:pic>
      <xdr:nvPicPr>
        <xdr:cNvPr id="2" name="Imagem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6" y="8991601"/>
          <a:ext cx="5981699" cy="12660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zoomScale="90" zoomScaleNormal="90" workbookViewId="0">
      <selection activeCell="D11" sqref="D11"/>
    </sheetView>
  </sheetViews>
  <sheetFormatPr defaultRowHeight="20.100000000000001" customHeight="1" x14ac:dyDescent="0.25"/>
  <cols>
    <col min="1" max="1" width="11.5703125" style="26" bestFit="1" customWidth="1"/>
    <col min="2" max="2" width="9.140625" style="6"/>
    <col min="3" max="3" width="11.28515625" style="6" customWidth="1"/>
    <col min="4" max="4" width="13.85546875" style="6" customWidth="1"/>
    <col min="5" max="5" width="9.140625" style="6"/>
    <col min="6" max="6" width="10" style="6" customWidth="1"/>
    <col min="7" max="7" width="10.28515625" style="6" customWidth="1"/>
    <col min="8" max="8" width="10.85546875" style="6" customWidth="1"/>
    <col min="9" max="9" width="9.140625" style="6" customWidth="1"/>
    <col min="10" max="10" width="9" style="6" bestFit="1" customWidth="1"/>
    <col min="11" max="11" width="9.140625" style="6"/>
    <col min="12" max="12" width="15.28515625" style="6" bestFit="1" customWidth="1"/>
    <col min="13" max="13" width="9.5703125" style="6" bestFit="1" customWidth="1"/>
    <col min="14" max="14" width="12.7109375" style="6" customWidth="1"/>
    <col min="15" max="16" width="12.5703125" style="6" customWidth="1"/>
    <col min="17" max="16384" width="9.140625" style="6"/>
  </cols>
  <sheetData>
    <row r="1" spans="1:17" s="21" customFormat="1" ht="60" customHeight="1" x14ac:dyDescent="0.25">
      <c r="A1" s="41" t="s">
        <v>27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17" s="3" customFormat="1" ht="38.25" customHeight="1" x14ac:dyDescent="0.25">
      <c r="A2" s="29" t="s">
        <v>0</v>
      </c>
      <c r="B2" s="30" t="s">
        <v>1</v>
      </c>
      <c r="C2" s="31" t="s">
        <v>2</v>
      </c>
      <c r="D2" s="31" t="s">
        <v>3</v>
      </c>
      <c r="E2" s="30" t="s">
        <v>4</v>
      </c>
      <c r="F2" s="31" t="s">
        <v>5</v>
      </c>
      <c r="G2" s="31" t="s">
        <v>11</v>
      </c>
      <c r="H2" s="31" t="s">
        <v>14</v>
      </c>
      <c r="I2" s="30" t="s">
        <v>8</v>
      </c>
      <c r="J2" s="30" t="s">
        <v>9</v>
      </c>
    </row>
    <row r="3" spans="1:17" ht="20.100000000000001" customHeight="1" x14ac:dyDescent="0.25">
      <c r="A3" s="23">
        <v>43405</v>
      </c>
      <c r="B3" s="4">
        <v>0.33333333333333331</v>
      </c>
      <c r="C3" s="4">
        <v>0.5</v>
      </c>
      <c r="D3" s="4">
        <v>0.54166666666666663</v>
      </c>
      <c r="E3" s="4">
        <v>0.75</v>
      </c>
      <c r="F3" s="10">
        <f>(C3-B3)+IF(E3&lt;D3,((1+E3)-D3),E3-D3)</f>
        <v>0.37500000000000006</v>
      </c>
      <c r="G3" s="10">
        <f>IF(AND(WEEKDAY(A3)&gt;1,WEEKDAY(A3)&lt;7),IF((F3-$L$5)&lt;0,0,(F3-$L$5)),0)</f>
        <v>4.1666666666666741E-2</v>
      </c>
      <c r="H3" s="10">
        <f>IF(OR(WEEKDAY(A3)=1,WEEKDAY(A3)=7),0,IF(OR(($L$5-F3)&lt;=0,F3=0),0,($L$5-F3)))</f>
        <v>0</v>
      </c>
      <c r="I3" s="5">
        <f t="shared" ref="I3:I32" si="0">IF(WEEKDAY(A3)=7,F3,0)</f>
        <v>0</v>
      </c>
      <c r="J3" s="5">
        <f>IF(WEEKDAY(A3)=1,F3,0)</f>
        <v>0</v>
      </c>
      <c r="N3" s="7"/>
    </row>
    <row r="4" spans="1:17" ht="20.100000000000001" customHeight="1" x14ac:dyDescent="0.25">
      <c r="A4" s="36">
        <v>43406</v>
      </c>
      <c r="B4" s="37"/>
      <c r="C4" s="37"/>
      <c r="D4" s="37"/>
      <c r="E4" s="37"/>
      <c r="F4" s="39">
        <f t="shared" ref="F4:F32" si="1">(C4-B4)+IF(E4&lt;D4,((1+E4)-D4),E4-D4)</f>
        <v>0</v>
      </c>
      <c r="G4" s="39">
        <f t="shared" ref="G4:G32" si="2">IF(AND(WEEKDAY(A4)&gt;1,WEEKDAY(A4)&lt;7),IF((F4-$L$5)&lt;0,0,(F4-$L$5)),0)</f>
        <v>0</v>
      </c>
      <c r="H4" s="39">
        <f t="shared" ref="H4:H32" si="3">IF(OR(WEEKDAY(A4)=1,WEEKDAY(A4)=7),0,IF(OR(($L$5-F4)&lt;=0,F4=0),0,($L$5-F4)))</f>
        <v>0</v>
      </c>
      <c r="I4" s="38">
        <f t="shared" si="0"/>
        <v>0</v>
      </c>
      <c r="J4" s="38">
        <f t="shared" ref="J4:J32" si="4">IF(WEEKDAY(A4)=1,F4,0)</f>
        <v>0</v>
      </c>
      <c r="L4" s="33" t="s">
        <v>6</v>
      </c>
      <c r="M4" s="33" t="s">
        <v>7</v>
      </c>
      <c r="N4" s="33" t="s">
        <v>8</v>
      </c>
      <c r="O4" s="33" t="s">
        <v>9</v>
      </c>
      <c r="P4" s="33" t="s">
        <v>10</v>
      </c>
    </row>
    <row r="5" spans="1:17" ht="20.100000000000001" customHeight="1" x14ac:dyDescent="0.25">
      <c r="A5" s="23">
        <v>43407</v>
      </c>
      <c r="B5" s="4"/>
      <c r="C5" s="4"/>
      <c r="D5" s="4"/>
      <c r="E5" s="4"/>
      <c r="F5" s="10">
        <f t="shared" si="1"/>
        <v>0</v>
      </c>
      <c r="G5" s="10">
        <f t="shared" si="2"/>
        <v>0</v>
      </c>
      <c r="H5" s="10">
        <f t="shared" si="3"/>
        <v>0</v>
      </c>
      <c r="I5" s="5">
        <f t="shared" si="0"/>
        <v>0</v>
      </c>
      <c r="J5" s="5">
        <f t="shared" si="4"/>
        <v>0</v>
      </c>
      <c r="L5" s="11">
        <v>0.33333333333333331</v>
      </c>
      <c r="M5" s="12">
        <v>0.5</v>
      </c>
      <c r="N5" s="12">
        <v>0.5</v>
      </c>
      <c r="O5" s="12">
        <v>1</v>
      </c>
      <c r="P5" s="13">
        <v>10</v>
      </c>
    </row>
    <row r="6" spans="1:17" ht="20.100000000000001" customHeight="1" x14ac:dyDescent="0.25">
      <c r="A6" s="23">
        <v>43408</v>
      </c>
      <c r="B6" s="4">
        <v>0.33333333333333331</v>
      </c>
      <c r="C6" s="4">
        <v>0.51041666666666663</v>
      </c>
      <c r="D6" s="4">
        <v>0.5625</v>
      </c>
      <c r="E6" s="4">
        <v>0.56597222222222221</v>
      </c>
      <c r="F6" s="10">
        <f t="shared" si="1"/>
        <v>0.18055555555555552</v>
      </c>
      <c r="G6" s="10">
        <f t="shared" si="2"/>
        <v>0</v>
      </c>
      <c r="H6" s="10">
        <f t="shared" si="3"/>
        <v>0</v>
      </c>
      <c r="I6" s="5">
        <f t="shared" si="0"/>
        <v>0</v>
      </c>
      <c r="J6" s="5">
        <f t="shared" si="4"/>
        <v>0.18055555555555552</v>
      </c>
    </row>
    <row r="7" spans="1:17" ht="20.100000000000001" customHeight="1" x14ac:dyDescent="0.25">
      <c r="A7" s="23">
        <v>43409</v>
      </c>
      <c r="B7" s="4">
        <v>0.33333333333333331</v>
      </c>
      <c r="C7" s="4">
        <v>0.51041666666666663</v>
      </c>
      <c r="D7" s="4">
        <v>0.54166666666666663</v>
      </c>
      <c r="E7" s="4">
        <v>0.77430555555555547</v>
      </c>
      <c r="F7" s="10">
        <f t="shared" si="1"/>
        <v>0.40972222222222215</v>
      </c>
      <c r="G7" s="10">
        <f t="shared" si="2"/>
        <v>7.638888888888884E-2</v>
      </c>
      <c r="H7" s="10">
        <f t="shared" si="3"/>
        <v>0</v>
      </c>
      <c r="I7" s="5">
        <f t="shared" si="0"/>
        <v>0</v>
      </c>
      <c r="J7" s="5">
        <f t="shared" si="4"/>
        <v>0</v>
      </c>
    </row>
    <row r="8" spans="1:17" ht="20.100000000000001" customHeight="1" x14ac:dyDescent="0.25">
      <c r="A8" s="23">
        <v>43410</v>
      </c>
      <c r="B8" s="4">
        <v>0.33333333333333331</v>
      </c>
      <c r="C8" s="4">
        <v>0.54166666666666663</v>
      </c>
      <c r="D8" s="4">
        <v>0.59375</v>
      </c>
      <c r="E8" s="4">
        <v>0.75</v>
      </c>
      <c r="F8" s="10">
        <f t="shared" si="1"/>
        <v>0.36458333333333331</v>
      </c>
      <c r="G8" s="10">
        <f t="shared" si="2"/>
        <v>3.125E-2</v>
      </c>
      <c r="H8" s="10">
        <f t="shared" si="3"/>
        <v>0</v>
      </c>
      <c r="I8" s="5">
        <f t="shared" si="0"/>
        <v>0</v>
      </c>
      <c r="J8" s="5">
        <f t="shared" si="4"/>
        <v>0</v>
      </c>
      <c r="L8" s="34" t="s">
        <v>11</v>
      </c>
      <c r="M8" s="14">
        <f>SUM(G3:G32)</f>
        <v>0.75763888888888886</v>
      </c>
    </row>
    <row r="9" spans="1:17" ht="20.100000000000001" customHeight="1" x14ac:dyDescent="0.25">
      <c r="A9" s="23">
        <v>43411</v>
      </c>
      <c r="B9" s="4">
        <v>0.33333333333333331</v>
      </c>
      <c r="C9" s="4">
        <v>0.51041666666666663</v>
      </c>
      <c r="D9" s="4">
        <v>0.5625</v>
      </c>
      <c r="E9" s="4">
        <v>0.75208333333333333</v>
      </c>
      <c r="F9" s="10">
        <f t="shared" si="1"/>
        <v>0.36666666666666664</v>
      </c>
      <c r="G9" s="10">
        <f t="shared" si="2"/>
        <v>3.3333333333333326E-2</v>
      </c>
      <c r="H9" s="10">
        <f t="shared" si="3"/>
        <v>0</v>
      </c>
      <c r="I9" s="5">
        <f t="shared" si="0"/>
        <v>0</v>
      </c>
      <c r="J9" s="5">
        <f t="shared" si="4"/>
        <v>0</v>
      </c>
      <c r="L9" s="34" t="s">
        <v>14</v>
      </c>
      <c r="M9" s="14">
        <f>SUM(H3:H32)</f>
        <v>0</v>
      </c>
      <c r="O9" s="35" t="s">
        <v>12</v>
      </c>
      <c r="P9" s="35" t="s">
        <v>13</v>
      </c>
    </row>
    <row r="10" spans="1:17" ht="20.100000000000001" customHeight="1" x14ac:dyDescent="0.25">
      <c r="A10" s="23">
        <v>43412</v>
      </c>
      <c r="B10" s="4"/>
      <c r="C10" s="4"/>
      <c r="D10" s="4"/>
      <c r="E10" s="4"/>
      <c r="F10" s="10">
        <f t="shared" si="1"/>
        <v>0</v>
      </c>
      <c r="G10" s="10">
        <f t="shared" si="2"/>
        <v>0</v>
      </c>
      <c r="H10" s="10">
        <f t="shared" si="3"/>
        <v>0</v>
      </c>
      <c r="I10" s="5">
        <f t="shared" si="0"/>
        <v>0</v>
      </c>
      <c r="J10" s="5">
        <f t="shared" si="4"/>
        <v>0</v>
      </c>
      <c r="L10" s="34" t="s">
        <v>15</v>
      </c>
      <c r="M10" s="16">
        <f>IF(M8-M9&lt;0,"-"&amp;TEXT(M9-M8,"HH:MM:SS"),M8-M9)</f>
        <v>0.75763888888888886</v>
      </c>
      <c r="O10" s="17">
        <f>IF(ISNUMBER(M10),M10*(1+M5),"-"&amp;TEXT((M9-M8)*(1+M5),"HH:MM:SS"))</f>
        <v>1.1364583333333333</v>
      </c>
      <c r="P10" s="15">
        <f>IF(ISNUMBER(O10),O10*$P$5*24,-RIGHT(O10,LEN(O10)-1)*$P$5*24)</f>
        <v>272.75</v>
      </c>
    </row>
    <row r="11" spans="1:17" ht="20.100000000000001" customHeight="1" x14ac:dyDescent="0.25">
      <c r="A11" s="23">
        <v>43413</v>
      </c>
      <c r="B11" s="4">
        <v>0.33333333333333331</v>
      </c>
      <c r="C11" s="4">
        <v>0.51041666666666663</v>
      </c>
      <c r="D11" s="4">
        <v>0.5625</v>
      </c>
      <c r="E11" s="4">
        <v>0.75208333333333333</v>
      </c>
      <c r="F11" s="10">
        <f t="shared" si="1"/>
        <v>0.36666666666666664</v>
      </c>
      <c r="G11" s="10">
        <f t="shared" si="2"/>
        <v>3.3333333333333326E-2</v>
      </c>
      <c r="H11" s="10">
        <f t="shared" si="3"/>
        <v>0</v>
      </c>
      <c r="I11" s="5">
        <f t="shared" si="0"/>
        <v>0</v>
      </c>
      <c r="J11" s="5">
        <f t="shared" si="4"/>
        <v>0</v>
      </c>
      <c r="L11" s="34" t="s">
        <v>8</v>
      </c>
      <c r="M11" s="14">
        <f>SUM(I3:I32)</f>
        <v>0.23958333333333331</v>
      </c>
      <c r="O11" s="18">
        <f>M11*(1+N5)</f>
        <v>0.359375</v>
      </c>
      <c r="P11" s="15">
        <f>(O11*P5)*24</f>
        <v>86.25</v>
      </c>
    </row>
    <row r="12" spans="1:17" ht="20.100000000000001" customHeight="1" x14ac:dyDescent="0.25">
      <c r="A12" s="23">
        <v>43414</v>
      </c>
      <c r="B12" s="4">
        <v>0.33333333333333331</v>
      </c>
      <c r="C12" s="4">
        <v>0.51041666666666663</v>
      </c>
      <c r="D12" s="4">
        <v>0.5625</v>
      </c>
      <c r="E12" s="4">
        <v>0.625</v>
      </c>
      <c r="F12" s="10">
        <f t="shared" si="1"/>
        <v>0.23958333333333331</v>
      </c>
      <c r="G12" s="10">
        <f t="shared" si="2"/>
        <v>0</v>
      </c>
      <c r="H12" s="10">
        <f t="shared" si="3"/>
        <v>0</v>
      </c>
      <c r="I12" s="5">
        <f t="shared" si="0"/>
        <v>0.23958333333333331</v>
      </c>
      <c r="J12" s="5">
        <f t="shared" si="4"/>
        <v>0</v>
      </c>
      <c r="L12" s="34" t="s">
        <v>9</v>
      </c>
      <c r="M12" s="14">
        <f>SUM(J3:J32)</f>
        <v>0.54513888888888884</v>
      </c>
      <c r="O12" s="40">
        <f>M12*(1+O5)</f>
        <v>1.0902777777777777</v>
      </c>
      <c r="P12" s="15">
        <f>O12*$P$5*24</f>
        <v>261.66666666666663</v>
      </c>
    </row>
    <row r="13" spans="1:17" ht="20.100000000000001" customHeight="1" x14ac:dyDescent="0.25">
      <c r="A13" s="23">
        <v>43415</v>
      </c>
      <c r="B13" s="4">
        <v>0.33333333333333331</v>
      </c>
      <c r="C13" s="4">
        <v>0.51041666666666663</v>
      </c>
      <c r="D13" s="4">
        <v>0.5625</v>
      </c>
      <c r="E13" s="4">
        <v>0.75</v>
      </c>
      <c r="F13" s="10">
        <f t="shared" si="1"/>
        <v>0.36458333333333331</v>
      </c>
      <c r="G13" s="10">
        <f t="shared" si="2"/>
        <v>0</v>
      </c>
      <c r="H13" s="10">
        <f t="shared" si="3"/>
        <v>0</v>
      </c>
      <c r="I13" s="5">
        <f t="shared" si="0"/>
        <v>0</v>
      </c>
      <c r="J13" s="5">
        <f t="shared" si="4"/>
        <v>0.36458333333333331</v>
      </c>
    </row>
    <row r="14" spans="1:17" ht="20.100000000000001" customHeight="1" x14ac:dyDescent="0.25">
      <c r="A14" s="23">
        <v>43416</v>
      </c>
      <c r="B14" s="4">
        <v>0.33333333333333331</v>
      </c>
      <c r="C14" s="4">
        <v>0.51041666666666663</v>
      </c>
      <c r="D14" s="4">
        <v>0.5625</v>
      </c>
      <c r="E14" s="4">
        <v>0.75347222222222221</v>
      </c>
      <c r="F14" s="10">
        <f t="shared" si="1"/>
        <v>0.36805555555555552</v>
      </c>
      <c r="G14" s="10">
        <f t="shared" si="2"/>
        <v>3.472222222222221E-2</v>
      </c>
      <c r="H14" s="10">
        <f t="shared" si="3"/>
        <v>0</v>
      </c>
      <c r="I14" s="5">
        <f t="shared" si="0"/>
        <v>0</v>
      </c>
      <c r="J14" s="5">
        <f t="shared" si="4"/>
        <v>0</v>
      </c>
    </row>
    <row r="15" spans="1:17" ht="20.100000000000001" customHeight="1" x14ac:dyDescent="0.25">
      <c r="A15" s="23">
        <v>43417</v>
      </c>
      <c r="B15" s="4">
        <v>0.33333333333333331</v>
      </c>
      <c r="C15" s="4">
        <v>0.51041666666666663</v>
      </c>
      <c r="D15" s="4">
        <v>0.5625</v>
      </c>
      <c r="E15" s="4">
        <v>0.75694444444444453</v>
      </c>
      <c r="F15" s="10">
        <f t="shared" si="1"/>
        <v>0.37152777777777785</v>
      </c>
      <c r="G15" s="10">
        <f t="shared" si="2"/>
        <v>3.8194444444444531E-2</v>
      </c>
      <c r="H15" s="10">
        <f t="shared" si="3"/>
        <v>0</v>
      </c>
      <c r="I15" s="5">
        <f t="shared" si="0"/>
        <v>0</v>
      </c>
      <c r="J15" s="5">
        <f t="shared" si="4"/>
        <v>0</v>
      </c>
    </row>
    <row r="16" spans="1:17" ht="20.100000000000001" customHeight="1" x14ac:dyDescent="0.25">
      <c r="A16" s="23">
        <v>43418</v>
      </c>
      <c r="B16" s="4">
        <v>0.33333333333333331</v>
      </c>
      <c r="C16" s="4">
        <v>0.51041666666666663</v>
      </c>
      <c r="D16" s="4">
        <v>0.5625</v>
      </c>
      <c r="E16" s="4">
        <v>0.76041666666666663</v>
      </c>
      <c r="F16" s="10">
        <f t="shared" si="1"/>
        <v>0.37499999999999994</v>
      </c>
      <c r="G16" s="10">
        <f t="shared" si="2"/>
        <v>4.166666666666663E-2</v>
      </c>
      <c r="H16" s="10">
        <f t="shared" si="3"/>
        <v>0</v>
      </c>
      <c r="I16" s="5">
        <f t="shared" si="0"/>
        <v>0</v>
      </c>
      <c r="J16" s="5">
        <f t="shared" si="4"/>
        <v>0</v>
      </c>
    </row>
    <row r="17" spans="1:10" ht="20.100000000000001" customHeight="1" x14ac:dyDescent="0.25">
      <c r="A17" s="36">
        <v>43419</v>
      </c>
      <c r="B17" s="37"/>
      <c r="C17" s="37"/>
      <c r="D17" s="37"/>
      <c r="E17" s="37"/>
      <c r="F17" s="39">
        <f t="shared" si="1"/>
        <v>0</v>
      </c>
      <c r="G17" s="39">
        <f t="shared" si="2"/>
        <v>0</v>
      </c>
      <c r="H17" s="39">
        <f t="shared" si="3"/>
        <v>0</v>
      </c>
      <c r="I17" s="38">
        <f t="shared" si="0"/>
        <v>0</v>
      </c>
      <c r="J17" s="38">
        <f t="shared" si="4"/>
        <v>0</v>
      </c>
    </row>
    <row r="18" spans="1:10" ht="20.100000000000001" customHeight="1" x14ac:dyDescent="0.25">
      <c r="A18" s="23">
        <v>43420</v>
      </c>
      <c r="B18" s="4">
        <v>0.33333333333333331</v>
      </c>
      <c r="C18" s="4">
        <v>0.51041666666666663</v>
      </c>
      <c r="D18" s="4">
        <v>0.5625</v>
      </c>
      <c r="E18" s="4">
        <v>0.75</v>
      </c>
      <c r="F18" s="10">
        <f t="shared" si="1"/>
        <v>0.36458333333333331</v>
      </c>
      <c r="G18" s="10">
        <f t="shared" si="2"/>
        <v>3.125E-2</v>
      </c>
      <c r="H18" s="10">
        <f t="shared" si="3"/>
        <v>0</v>
      </c>
      <c r="I18" s="5">
        <f t="shared" si="0"/>
        <v>0</v>
      </c>
      <c r="J18" s="5">
        <f t="shared" si="4"/>
        <v>0</v>
      </c>
    </row>
    <row r="19" spans="1:10" ht="20.100000000000001" customHeight="1" x14ac:dyDescent="0.25">
      <c r="A19" s="23">
        <v>43421</v>
      </c>
      <c r="B19" s="4"/>
      <c r="C19" s="4"/>
      <c r="D19" s="4"/>
      <c r="E19" s="4"/>
      <c r="F19" s="10">
        <f t="shared" si="1"/>
        <v>0</v>
      </c>
      <c r="G19" s="10">
        <f t="shared" si="2"/>
        <v>0</v>
      </c>
      <c r="H19" s="10">
        <f t="shared" si="3"/>
        <v>0</v>
      </c>
      <c r="I19" s="5">
        <f t="shared" si="0"/>
        <v>0</v>
      </c>
      <c r="J19" s="5">
        <f t="shared" si="4"/>
        <v>0</v>
      </c>
    </row>
    <row r="20" spans="1:10" ht="20.100000000000001" customHeight="1" x14ac:dyDescent="0.25">
      <c r="A20" s="23">
        <v>43422</v>
      </c>
      <c r="B20" s="4"/>
      <c r="C20" s="4"/>
      <c r="D20" s="4"/>
      <c r="E20" s="4"/>
      <c r="F20" s="10">
        <f t="shared" si="1"/>
        <v>0</v>
      </c>
      <c r="G20" s="10">
        <f t="shared" si="2"/>
        <v>0</v>
      </c>
      <c r="H20" s="10">
        <f t="shared" si="3"/>
        <v>0</v>
      </c>
      <c r="I20" s="5">
        <f t="shared" si="0"/>
        <v>0</v>
      </c>
      <c r="J20" s="5">
        <f t="shared" si="4"/>
        <v>0</v>
      </c>
    </row>
    <row r="21" spans="1:10" ht="20.100000000000001" customHeight="1" x14ac:dyDescent="0.25">
      <c r="A21" s="23">
        <v>43423</v>
      </c>
      <c r="B21" s="4">
        <v>0.33333333333333331</v>
      </c>
      <c r="C21" s="4">
        <v>0.51041666666666663</v>
      </c>
      <c r="D21" s="4">
        <v>0.5625</v>
      </c>
      <c r="E21" s="4">
        <v>0.76388888888888884</v>
      </c>
      <c r="F21" s="10">
        <f t="shared" si="1"/>
        <v>0.37847222222222215</v>
      </c>
      <c r="G21" s="10">
        <f t="shared" si="2"/>
        <v>4.513888888888884E-2</v>
      </c>
      <c r="H21" s="10">
        <f t="shared" si="3"/>
        <v>0</v>
      </c>
      <c r="I21" s="5">
        <f t="shared" si="0"/>
        <v>0</v>
      </c>
      <c r="J21" s="5">
        <f t="shared" si="4"/>
        <v>0</v>
      </c>
    </row>
    <row r="22" spans="1:10" ht="20.100000000000001" customHeight="1" x14ac:dyDescent="0.25">
      <c r="A22" s="36">
        <v>43424</v>
      </c>
      <c r="B22" s="37"/>
      <c r="C22" s="37"/>
      <c r="D22" s="37"/>
      <c r="E22" s="37"/>
      <c r="F22" s="39">
        <f t="shared" si="1"/>
        <v>0</v>
      </c>
      <c r="G22" s="39">
        <f t="shared" si="2"/>
        <v>0</v>
      </c>
      <c r="H22" s="39">
        <f t="shared" si="3"/>
        <v>0</v>
      </c>
      <c r="I22" s="38">
        <f t="shared" si="0"/>
        <v>0</v>
      </c>
      <c r="J22" s="38">
        <f t="shared" si="4"/>
        <v>0</v>
      </c>
    </row>
    <row r="23" spans="1:10" ht="20.100000000000001" customHeight="1" x14ac:dyDescent="0.25">
      <c r="A23" s="23">
        <v>43425</v>
      </c>
      <c r="B23" s="4">
        <v>0.33333333333333331</v>
      </c>
      <c r="C23" s="4">
        <v>0.51041666666666663</v>
      </c>
      <c r="D23" s="4">
        <v>0.5625</v>
      </c>
      <c r="E23" s="4">
        <v>0.75</v>
      </c>
      <c r="F23" s="10">
        <f t="shared" si="1"/>
        <v>0.36458333333333331</v>
      </c>
      <c r="G23" s="10">
        <f t="shared" si="2"/>
        <v>3.125E-2</v>
      </c>
      <c r="H23" s="10">
        <f t="shared" si="3"/>
        <v>0</v>
      </c>
      <c r="I23" s="5">
        <f t="shared" si="0"/>
        <v>0</v>
      </c>
      <c r="J23" s="5">
        <f t="shared" si="4"/>
        <v>0</v>
      </c>
    </row>
    <row r="24" spans="1:10" ht="20.100000000000001" customHeight="1" x14ac:dyDescent="0.25">
      <c r="A24" s="23">
        <v>43426</v>
      </c>
      <c r="B24" s="4">
        <v>0.33333333333333331</v>
      </c>
      <c r="C24" s="4">
        <v>0.51041666666666663</v>
      </c>
      <c r="D24" s="4">
        <v>0.5625</v>
      </c>
      <c r="E24" s="4">
        <v>0.75</v>
      </c>
      <c r="F24" s="10">
        <f t="shared" si="1"/>
        <v>0.36458333333333331</v>
      </c>
      <c r="G24" s="10">
        <f t="shared" si="2"/>
        <v>3.125E-2</v>
      </c>
      <c r="H24" s="10">
        <f t="shared" si="3"/>
        <v>0</v>
      </c>
      <c r="I24" s="5">
        <f t="shared" si="0"/>
        <v>0</v>
      </c>
      <c r="J24" s="5">
        <f t="shared" si="4"/>
        <v>0</v>
      </c>
    </row>
    <row r="25" spans="1:10" ht="20.100000000000001" customHeight="1" x14ac:dyDescent="0.25">
      <c r="A25" s="23">
        <v>43427</v>
      </c>
      <c r="B25" s="4">
        <v>0.33333333333333331</v>
      </c>
      <c r="C25" s="4">
        <v>0.51041666666666663</v>
      </c>
      <c r="D25" s="4">
        <v>0.5625</v>
      </c>
      <c r="E25" s="4">
        <v>0.75347222222222221</v>
      </c>
      <c r="F25" s="10">
        <f t="shared" si="1"/>
        <v>0.36805555555555552</v>
      </c>
      <c r="G25" s="10">
        <f t="shared" si="2"/>
        <v>3.472222222222221E-2</v>
      </c>
      <c r="H25" s="10">
        <f t="shared" si="3"/>
        <v>0</v>
      </c>
      <c r="I25" s="5">
        <f t="shared" si="0"/>
        <v>0</v>
      </c>
      <c r="J25" s="5">
        <f t="shared" si="4"/>
        <v>0</v>
      </c>
    </row>
    <row r="26" spans="1:10" ht="20.100000000000001" customHeight="1" x14ac:dyDescent="0.25">
      <c r="A26" s="23">
        <v>43428</v>
      </c>
      <c r="B26" s="4"/>
      <c r="C26" s="4"/>
      <c r="D26" s="4"/>
      <c r="E26" s="4"/>
      <c r="F26" s="10">
        <f t="shared" si="1"/>
        <v>0</v>
      </c>
      <c r="G26" s="10">
        <f t="shared" si="2"/>
        <v>0</v>
      </c>
      <c r="H26" s="10">
        <f t="shared" si="3"/>
        <v>0</v>
      </c>
      <c r="I26" s="5">
        <f t="shared" si="0"/>
        <v>0</v>
      </c>
      <c r="J26" s="5">
        <f t="shared" si="4"/>
        <v>0</v>
      </c>
    </row>
    <row r="27" spans="1:10" ht="20.100000000000001" customHeight="1" x14ac:dyDescent="0.25">
      <c r="A27" s="23">
        <v>43429</v>
      </c>
      <c r="B27" s="4"/>
      <c r="C27" s="4"/>
      <c r="D27" s="4"/>
      <c r="E27" s="4"/>
      <c r="F27" s="10">
        <f t="shared" si="1"/>
        <v>0</v>
      </c>
      <c r="G27" s="10">
        <f t="shared" si="2"/>
        <v>0</v>
      </c>
      <c r="H27" s="10">
        <f t="shared" si="3"/>
        <v>0</v>
      </c>
      <c r="I27" s="5">
        <f t="shared" si="0"/>
        <v>0</v>
      </c>
      <c r="J27" s="5">
        <f t="shared" si="4"/>
        <v>0</v>
      </c>
    </row>
    <row r="28" spans="1:10" ht="20.100000000000001" customHeight="1" x14ac:dyDescent="0.25">
      <c r="A28" s="23">
        <v>43430</v>
      </c>
      <c r="B28" s="4">
        <v>0.33333333333333331</v>
      </c>
      <c r="C28" s="4">
        <v>0.51041666666666663</v>
      </c>
      <c r="D28" s="4">
        <v>0.5625</v>
      </c>
      <c r="E28" s="4">
        <v>0.76041666666666663</v>
      </c>
      <c r="F28" s="10">
        <f t="shared" si="1"/>
        <v>0.37499999999999994</v>
      </c>
      <c r="G28" s="10">
        <f t="shared" si="2"/>
        <v>4.166666666666663E-2</v>
      </c>
      <c r="H28" s="10">
        <f t="shared" si="3"/>
        <v>0</v>
      </c>
      <c r="I28" s="5">
        <f t="shared" si="0"/>
        <v>0</v>
      </c>
      <c r="J28" s="5">
        <f t="shared" si="4"/>
        <v>0</v>
      </c>
    </row>
    <row r="29" spans="1:10" ht="20.100000000000001" customHeight="1" x14ac:dyDescent="0.25">
      <c r="A29" s="23">
        <v>43431</v>
      </c>
      <c r="B29" s="4">
        <v>0.33333333333333331</v>
      </c>
      <c r="C29" s="4">
        <v>0.51041666666666663</v>
      </c>
      <c r="D29" s="4">
        <v>0.5625</v>
      </c>
      <c r="E29" s="4">
        <v>0.77083333333333337</v>
      </c>
      <c r="F29" s="10">
        <f t="shared" si="1"/>
        <v>0.38541666666666669</v>
      </c>
      <c r="G29" s="10">
        <f t="shared" si="2"/>
        <v>5.208333333333337E-2</v>
      </c>
      <c r="H29" s="10">
        <f t="shared" si="3"/>
        <v>0</v>
      </c>
      <c r="I29" s="5">
        <f t="shared" si="0"/>
        <v>0</v>
      </c>
      <c r="J29" s="5">
        <f t="shared" si="4"/>
        <v>0</v>
      </c>
    </row>
    <row r="30" spans="1:10" ht="20.100000000000001" customHeight="1" x14ac:dyDescent="0.25">
      <c r="A30" s="23">
        <v>43432</v>
      </c>
      <c r="B30" s="4">
        <v>0.33333333333333331</v>
      </c>
      <c r="C30" s="4">
        <v>0.51041666666666663</v>
      </c>
      <c r="D30" s="4">
        <v>0.5625</v>
      </c>
      <c r="E30" s="4">
        <v>0.8125</v>
      </c>
      <c r="F30" s="10">
        <f t="shared" si="1"/>
        <v>0.42708333333333331</v>
      </c>
      <c r="G30" s="10">
        <f t="shared" si="2"/>
        <v>9.375E-2</v>
      </c>
      <c r="H30" s="10">
        <f t="shared" si="3"/>
        <v>0</v>
      </c>
      <c r="I30" s="5">
        <f t="shared" si="0"/>
        <v>0</v>
      </c>
      <c r="J30" s="5">
        <f t="shared" si="4"/>
        <v>0</v>
      </c>
    </row>
    <row r="31" spans="1:10" ht="20.100000000000001" customHeight="1" x14ac:dyDescent="0.25">
      <c r="A31" s="23">
        <v>43433</v>
      </c>
      <c r="B31" s="4">
        <v>0.33333333333333331</v>
      </c>
      <c r="C31" s="4">
        <v>0.51041666666666663</v>
      </c>
      <c r="D31" s="4">
        <v>0.5625</v>
      </c>
      <c r="E31" s="4">
        <v>0.75</v>
      </c>
      <c r="F31" s="10">
        <f t="shared" si="1"/>
        <v>0.36458333333333331</v>
      </c>
      <c r="G31" s="10">
        <f t="shared" si="2"/>
        <v>3.125E-2</v>
      </c>
      <c r="H31" s="10">
        <f t="shared" si="3"/>
        <v>0</v>
      </c>
      <c r="I31" s="5">
        <f t="shared" si="0"/>
        <v>0</v>
      </c>
      <c r="J31" s="5">
        <f t="shared" si="4"/>
        <v>0</v>
      </c>
    </row>
    <row r="32" spans="1:10" ht="20.100000000000001" customHeight="1" x14ac:dyDescent="0.25">
      <c r="A32" s="23">
        <v>43434</v>
      </c>
      <c r="B32" s="4">
        <v>0.33333333333333331</v>
      </c>
      <c r="C32" s="4">
        <v>0.51041666666666663</v>
      </c>
      <c r="D32" s="4">
        <v>0.5625</v>
      </c>
      <c r="E32" s="4">
        <v>0.75347222222222221</v>
      </c>
      <c r="F32" s="10">
        <f t="shared" si="1"/>
        <v>0.36805555555555552</v>
      </c>
      <c r="G32" s="10">
        <f t="shared" si="2"/>
        <v>3.472222222222221E-2</v>
      </c>
      <c r="H32" s="10">
        <f t="shared" si="3"/>
        <v>0</v>
      </c>
      <c r="I32" s="5">
        <f t="shared" si="0"/>
        <v>0</v>
      </c>
      <c r="J32" s="5">
        <f t="shared" si="4"/>
        <v>0</v>
      </c>
    </row>
    <row r="33" spans="1:9" s="19" customFormat="1" ht="20.100000000000001" customHeight="1" x14ac:dyDescent="0.25">
      <c r="A33" s="24"/>
    </row>
    <row r="34" spans="1:9" s="20" customFormat="1" ht="15" customHeight="1" x14ac:dyDescent="0.25">
      <c r="A34" s="25"/>
    </row>
    <row r="35" spans="1:9" s="32" customFormat="1" ht="113.25" customHeight="1" x14ac:dyDescent="0.25"/>
    <row r="36" spans="1:9" s="32" customFormat="1" ht="20.100000000000001" customHeight="1" x14ac:dyDescent="0.25"/>
    <row r="37" spans="1:9" s="27" customFormat="1" ht="10.5" customHeight="1" x14ac:dyDescent="0.25"/>
    <row r="38" spans="1:9" s="28" customFormat="1" ht="10.5" customHeight="1" x14ac:dyDescent="0.25"/>
    <row r="39" spans="1:9" s="20" customFormat="1" ht="20.100000000000001" customHeight="1" x14ac:dyDescent="0.25">
      <c r="A39" s="25"/>
    </row>
    <row r="40" spans="1:9" s="3" customFormat="1" ht="20.100000000000001" customHeight="1" x14ac:dyDescent="0.25">
      <c r="A40" s="22"/>
    </row>
    <row r="41" spans="1:9" ht="20.100000000000001" customHeight="1" x14ac:dyDescent="0.25">
      <c r="H41" s="8"/>
      <c r="I41" s="9"/>
    </row>
    <row r="42" spans="1:9" ht="20.100000000000001" customHeight="1" x14ac:dyDescent="0.25">
      <c r="H42" s="8"/>
    </row>
  </sheetData>
  <sheetProtection password="9F36" sheet="1" objects="1" scenarios="1" formatCells="0" formatColumns="0" formatRows="0" insertColumns="0" insertRows="0" deleteColumns="0" deleteRows="0" selectLockedCells="1" sort="0" autoFilter="0"/>
  <mergeCells count="1">
    <mergeCell ref="A1:Q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F15" sqref="F15"/>
    </sheetView>
  </sheetViews>
  <sheetFormatPr defaultRowHeight="15" x14ac:dyDescent="0.25"/>
  <cols>
    <col min="1" max="1" width="10.7109375" bestFit="1" customWidth="1"/>
    <col min="2" max="2" width="37.5703125" bestFit="1" customWidth="1"/>
  </cols>
  <sheetData>
    <row r="1" spans="1:2" x14ac:dyDescent="0.25">
      <c r="A1" s="2">
        <v>41275</v>
      </c>
      <c r="B1" s="1" t="s">
        <v>16</v>
      </c>
    </row>
    <row r="2" spans="1:2" x14ac:dyDescent="0.25">
      <c r="A2" s="2">
        <v>41317</v>
      </c>
      <c r="B2" s="1" t="s">
        <v>17</v>
      </c>
    </row>
    <row r="3" spans="1:2" x14ac:dyDescent="0.25">
      <c r="A3" s="2">
        <v>41362</v>
      </c>
      <c r="B3" s="1" t="s">
        <v>18</v>
      </c>
    </row>
    <row r="4" spans="1:2" x14ac:dyDescent="0.25">
      <c r="A4" s="2">
        <v>41385</v>
      </c>
      <c r="B4" s="1" t="s">
        <v>19</v>
      </c>
    </row>
    <row r="5" spans="1:2" x14ac:dyDescent="0.25">
      <c r="A5" s="2">
        <v>41395</v>
      </c>
      <c r="B5" s="1" t="s">
        <v>20</v>
      </c>
    </row>
    <row r="6" spans="1:2" x14ac:dyDescent="0.25">
      <c r="A6" s="2">
        <v>41424</v>
      </c>
      <c r="B6" s="1" t="s">
        <v>21</v>
      </c>
    </row>
    <row r="7" spans="1:2" x14ac:dyDescent="0.25">
      <c r="A7" s="2">
        <v>41524</v>
      </c>
      <c r="B7" s="1" t="s">
        <v>22</v>
      </c>
    </row>
    <row r="8" spans="1:2" x14ac:dyDescent="0.25">
      <c r="A8" s="2">
        <v>41559</v>
      </c>
      <c r="B8" s="1" t="s">
        <v>23</v>
      </c>
    </row>
    <row r="9" spans="1:2" x14ac:dyDescent="0.25">
      <c r="A9" s="2">
        <v>41580</v>
      </c>
      <c r="B9" s="1" t="s">
        <v>24</v>
      </c>
    </row>
    <row r="10" spans="1:2" x14ac:dyDescent="0.25">
      <c r="A10" s="2">
        <v>41593</v>
      </c>
      <c r="B10" s="1" t="s">
        <v>25</v>
      </c>
    </row>
    <row r="11" spans="1:2" x14ac:dyDescent="0.25">
      <c r="A11" s="2">
        <v>41633</v>
      </c>
      <c r="B11" s="1" t="s">
        <v>26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Severiano</dc:creator>
  <cp:lastModifiedBy>MARKETING</cp:lastModifiedBy>
  <dcterms:created xsi:type="dcterms:W3CDTF">2018-11-09T14:19:14Z</dcterms:created>
  <dcterms:modified xsi:type="dcterms:W3CDTF">2018-11-26T13:34:37Z</dcterms:modified>
</cp:coreProperties>
</file>